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Φύλλο3" sheetId="1" r:id="rId1"/>
  </sheets>
  <calcPr calcId="125725"/>
</workbook>
</file>

<file path=xl/calcChain.xml><?xml version="1.0" encoding="utf-8"?>
<calcChain xmlns="http://schemas.openxmlformats.org/spreadsheetml/2006/main">
  <c r="AC5" i="1"/>
  <c r="AB5"/>
  <c r="AA5"/>
  <c r="Z5"/>
  <c r="AD5" s="1"/>
  <c r="AE16"/>
  <c r="AA16"/>
  <c r="Z16"/>
  <c r="AB16" s="1"/>
  <c r="AC6"/>
  <c r="AB6"/>
  <c r="AA6"/>
  <c r="Z6"/>
  <c r="AD6" s="1"/>
  <c r="AE8"/>
  <c r="AA8"/>
  <c r="Z8"/>
  <c r="AB8" s="1"/>
  <c r="AC14"/>
  <c r="AB14"/>
  <c r="AA14"/>
  <c r="Z14"/>
  <c r="AD14" s="1"/>
  <c r="AE13"/>
  <c r="AA13"/>
  <c r="Z13"/>
  <c r="AB13" s="1"/>
  <c r="AC2"/>
  <c r="AB2"/>
  <c r="AA2"/>
  <c r="Z2"/>
  <c r="AD2" s="1"/>
  <c r="AE7"/>
  <c r="AA7"/>
  <c r="Z7"/>
  <c r="AB7" s="1"/>
  <c r="AC10"/>
  <c r="AB10"/>
  <c r="AA10"/>
  <c r="Z10"/>
  <c r="AD10" s="1"/>
  <c r="AE3"/>
  <c r="AA3"/>
  <c r="Z3"/>
  <c r="AB3" s="1"/>
  <c r="AC11"/>
  <c r="AB11"/>
  <c r="AA11"/>
  <c r="Z11"/>
  <c r="AD11" s="1"/>
  <c r="AE12"/>
  <c r="AA12"/>
  <c r="Z12"/>
  <c r="AB12" s="1"/>
  <c r="AC4"/>
  <c r="AB4"/>
  <c r="AA4"/>
  <c r="Z4"/>
  <c r="AD4" s="1"/>
  <c r="AE15"/>
  <c r="AA15"/>
  <c r="Z15"/>
  <c r="AB15" s="1"/>
  <c r="AC9"/>
  <c r="AB9"/>
  <c r="AA9"/>
  <c r="Z9"/>
  <c r="AD9" s="1"/>
  <c r="AE9" l="1"/>
  <c r="AE4"/>
  <c r="AE11"/>
  <c r="AE10"/>
  <c r="AE2"/>
  <c r="AE14"/>
  <c r="AE6"/>
  <c r="AE5"/>
  <c r="AD12"/>
  <c r="AD7"/>
  <c r="AD13"/>
  <c r="AD8"/>
  <c r="AD16"/>
  <c r="AC15"/>
  <c r="AC12"/>
  <c r="AC3"/>
  <c r="AC7"/>
  <c r="AC13"/>
  <c r="AC8"/>
  <c r="AC16"/>
  <c r="AD15"/>
  <c r="AD3"/>
</calcChain>
</file>

<file path=xl/sharedStrings.xml><?xml version="1.0" encoding="utf-8"?>
<sst xmlns="http://schemas.openxmlformats.org/spreadsheetml/2006/main" count="154" uniqueCount="71">
  <si>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</si>
  <si>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</si>
  <si>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</si>
  <si>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</si>
  <si>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</si>
  <si>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</si>
  <si>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</si>
  <si>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</si>
  <si>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</si>
  <si>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</si>
  <si>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</si>
  <si>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</si>
  <si>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</si>
  <si>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</si>
  <si>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</si>
  <si>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</si>
  <si>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</si>
  <si>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</si>
  <si>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</si>
  <si>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</si>
  <si>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</si>
  <si>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</si>
  <si>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</si>
  <si>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</si>
  <si>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</si>
  <si>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</si>
  <si>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</si>
  <si>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</si>
  <si>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</si>
  <si>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</si>
  <si>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</si>
  <si>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ΕΧΕΙ ΥΠΟΒΑΛΛΕΙ ΑΙΤΗΣΗ ΟΡΙΣΤΙΚΗΣ ΤΟΠΟΘΕΤΗΣΗΣ</t>
  </si>
  <si>
    <t>ΜΟΝΟ ΓΕΝΙΚΗ ΑΓΩΓΗ</t>
  </si>
  <si>
    <t>ΜΟΝΟ ΓΙΑ ΕΙΔΙΚΗ ΑΓΩΓΗ</t>
  </si>
  <si>
    <t>ΕΙΔΙΚΗ ΚΑΙ ΓΕΝΙΚΗ ΑΓΩΓΗ</t>
  </si>
  <si>
    <t>ΠΑΡΑΤΗΡΗΣΕΙΣ ΕΚΠΑΙΔΕΥΤΙΚΟΥ</t>
  </si>
  <si>
    <t>ΑΝΑΓΝΩΣΤΙΔΟΥ</t>
  </si>
  <si>
    <t>ΣΤΕΛΛΑ ΜΑΡΙΑ</t>
  </si>
  <si>
    <t>ΑΠΌ ΆΛΛΟ ΠΥΣΠΕ/ΠΥΣΔΕ</t>
  </si>
  <si>
    <t>ΠΕ05</t>
  </si>
  <si>
    <t>ΠΑΤΡΕΩN</t>
  </si>
  <si>
    <t>ΟΧΙ</t>
  </si>
  <si>
    <t>ΝΑI</t>
  </si>
  <si>
    <t>ΓΙΑΛΕΛΗ</t>
  </si>
  <si>
    <t>ΕΛΕΝΗ</t>
  </si>
  <si>
    <t>ΓΙΑΝΝΙΚΗ</t>
  </si>
  <si>
    <t>ΕΛΙΣΣΑΒΕΤ</t>
  </si>
  <si>
    <t>ΔΗΜΑΚΗ</t>
  </si>
  <si>
    <t>ΑΓΓΕΛΙΚΗ</t>
  </si>
  <si>
    <t>ΑΙΓΙΑΛΕΙΑΣ</t>
  </si>
  <si>
    <t>ΚΑΤΣΙΓΙΑΝΝΗ</t>
  </si>
  <si>
    <t>ΕΥΔΟΚΙΑ</t>
  </si>
  <si>
    <t>ΚΟΝΤΗ</t>
  </si>
  <si>
    <t>ΑΙΚΑΤΕΡΙΝΗ</t>
  </si>
  <si>
    <t>ΔΥΤΙΚΗΣ ΑΧΑΪΑΣ</t>
  </si>
  <si>
    <t>ΚΟΥΜΠΟΥΡΑ</t>
  </si>
  <si>
    <t>ΜΑΡΙΑ</t>
  </si>
  <si>
    <t>ΜΠΕΛΛΑ</t>
  </si>
  <si>
    <t>ΣΠΥΡΙΔΟΥΛΑ</t>
  </si>
  <si>
    <t>ΠΑΡΑΣΚΕΥΙΩΤΟΥ</t>
  </si>
  <si>
    <t>ΝΙΚΗ</t>
  </si>
  <si>
    <t>ΠΟΥΛΗ</t>
  </si>
  <si>
    <t>ΙΩΑΝΝΑ</t>
  </si>
  <si>
    <t>ΚΑΛΑΒΡΥΤΩΝ</t>
  </si>
  <si>
    <t>ΣΜΥΡΝΗ</t>
  </si>
  <si>
    <t>ΛΟΥΚΙΑ</t>
  </si>
  <si>
    <t>ΣΠΗΛΙΟΠΟΥΛΟΥ</t>
  </si>
  <si>
    <t>ΣΠΗΛΙΩΤΟΠΟΥΛΟΥ</t>
  </si>
  <si>
    <t>ΧΡΥΣΑΝΘΟΠΟΥΛΟΥ</t>
  </si>
  <si>
    <t>ΟΥΡΑΝΙΑ</t>
  </si>
  <si>
    <t>ΨΥΛΟΠΑΝΑΓΙΩΤΟΠΟΥΛΟΥ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</si>
</sst>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64" fontId="0" fillId="0" borderId="1" xfId="0" applyNumberFormat="1" applyFont="1" applyFill="1" applyBorder="1"/>
    <xf numFmtId="0" fontId="0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0" fillId="0" borderId="0" xfId="0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00"/>
  <sheetViews>
    <sheetView tabSelected="1" zoomScaleNormal="100" workbookViewId="0">
      <selection activeCell="B19" sqref="B19"/>
    </sheetView>
  </sheetViews>
  <sheetFormatPr defaultColWidth="14.42578125" defaultRowHeight="15" customHeight="1"/>
  <cols>
    <col min="1" max="1" width="3.7109375" style="4" bestFit="1" customWidth="1"/>
    <col min="2" max="2" width="24.7109375" style="19" bestFit="1" customWidth="1"/>
    <col min="3" max="3" width="14.42578125" style="19" bestFit="1" customWidth="1"/>
    <col min="4" max="4" width="8.7109375" style="4" hidden="1" customWidth="1"/>
    <col min="5" max="5" width="23.42578125" style="4" bestFit="1" customWidth="1"/>
    <col min="6" max="6" width="7" style="4" bestFit="1" customWidth="1"/>
    <col min="7" max="7" width="9.28515625" style="4" customWidth="1"/>
    <col min="8" max="8" width="9.5703125" style="4" customWidth="1"/>
    <col min="9" max="9" width="9.28515625" style="4" customWidth="1"/>
    <col min="10" max="10" width="9" style="4" customWidth="1"/>
    <col min="11" max="11" width="9.85546875" style="4" customWidth="1"/>
    <col min="12" max="14" width="8.7109375" style="4" customWidth="1"/>
    <col min="15" max="15" width="15.28515625" style="4" bestFit="1" customWidth="1"/>
    <col min="16" max="16" width="12.85546875" style="4" bestFit="1" customWidth="1"/>
    <col min="17" max="17" width="15.28515625" style="4" bestFit="1" customWidth="1"/>
    <col min="18" max="18" width="12.28515625" style="4" hidden="1" customWidth="1"/>
    <col min="19" max="21" width="8.7109375" style="4" hidden="1" customWidth="1"/>
    <col min="22" max="23" width="8.7109375" style="4" customWidth="1"/>
    <col min="24" max="25" width="8.7109375" style="4" hidden="1" customWidth="1"/>
    <col min="26" max="26" width="9.5703125" style="4" bestFit="1" customWidth="1"/>
    <col min="27" max="27" width="7.85546875" style="4" customWidth="1"/>
    <col min="28" max="28" width="9.28515625" style="4" bestFit="1" customWidth="1"/>
    <col min="29" max="29" width="9.85546875" style="4" bestFit="1" customWidth="1"/>
    <col min="30" max="30" width="10.42578125" style="4" customWidth="1"/>
    <col min="31" max="31" width="11.85546875" style="4" bestFit="1" customWidth="1"/>
    <col min="32" max="32" width="9.5703125" style="4" hidden="1" customWidth="1"/>
    <col min="33" max="33" width="14" style="4" hidden="1" customWidth="1"/>
    <col min="34" max="34" width="12.5703125" style="4" hidden="1" customWidth="1"/>
    <col min="35" max="35" width="11.42578125" style="4" hidden="1" customWidth="1"/>
    <col min="36" max="36" width="11.7109375" style="4" hidden="1" customWidth="1"/>
    <col min="37" max="37" width="12.85546875" style="4" hidden="1" customWidth="1"/>
    <col min="38" max="16384" width="14.42578125" style="4"/>
  </cols>
  <sheetData>
    <row r="1" spans="1:37" ht="76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14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3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</row>
    <row r="2" spans="1:37" ht="15" customHeight="1">
      <c r="A2" s="5">
        <v>1</v>
      </c>
      <c r="B2" s="6" t="s">
        <v>59</v>
      </c>
      <c r="C2" s="6" t="s">
        <v>60</v>
      </c>
      <c r="D2" s="7">
        <v>0</v>
      </c>
      <c r="E2" s="8" t="s">
        <v>38</v>
      </c>
      <c r="F2" s="5">
        <v>198392</v>
      </c>
      <c r="G2" s="5" t="s">
        <v>39</v>
      </c>
      <c r="H2" s="5">
        <v>15</v>
      </c>
      <c r="I2" s="5">
        <v>0</v>
      </c>
      <c r="J2" s="5">
        <v>0</v>
      </c>
      <c r="K2" s="9">
        <v>17.5</v>
      </c>
      <c r="L2" s="5">
        <v>4</v>
      </c>
      <c r="M2" s="5">
        <v>29</v>
      </c>
      <c r="N2" s="5">
        <v>0</v>
      </c>
      <c r="O2" s="11"/>
      <c r="P2" s="11">
        <v>10</v>
      </c>
      <c r="Q2" s="10" t="s">
        <v>40</v>
      </c>
      <c r="R2" s="11"/>
      <c r="S2" s="7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3">
        <f>K2+L2+M2+R2+U2</f>
        <v>50.5</v>
      </c>
      <c r="AA2" s="13">
        <f>Z2+IF(O2="ΠΑΤΡΕΩN",4,0)+IF(Q2="ΠΑΤΡΕΩN",10,0)+IF(T2="ΠΑΤΡΕΩN",S2,0)+IF(W2="ΠΑΤΡΕΩN",V2,0)+IF(Y2="ΠΑΤΡΕΩN",X2,0)</f>
        <v>60.5</v>
      </c>
      <c r="AB2" s="13">
        <f>Z2+IF(O2="ΑΙΓΙΑΛΕΙΑΣ",4,0)+IF(Q2="ΑΙΓΙΑΛΕΙΑΣ",10,0)+IF(T2="ΑΙΓΙΑΛΕΙΑΣ",S2,0)+IF(W2="ΑΙΓΙΑΛΕΙΑΣ",V2,0)+IF(Y2="ΑΙΓΙΑΛΕΙΑΣ",X2,0)</f>
        <v>50.5</v>
      </c>
      <c r="AC2" s="13">
        <f>Z2+IF(O2="ΔΥΤΙΚΗΣ ΑΧΑΪΑΣ",4,0)+IF(Q2="ΔΥΤΙΚΗΣ ΑΧΑΪΑΣ",10,0)+IF(T2="ΔΥΤΙΚΗΣ ΑΧΑΪΑΣ",S2,0)+IF(W2="ΔΥΤΙΚΗΣ ΑΧΑΪΑΣ",V2,0)+IF(Y2="ΔΥΤΙΚΗΣ ΑΧΑΪΑΣ",X2,0)</f>
        <v>50.5</v>
      </c>
      <c r="AD2" s="13">
        <f>Z2+IF(O2="ΕΡΥΜΑΝΘΟΥ",4,0)+IF(Q2="ΕΡΥΜΑΝΘΟΥ",10,0)+IF(T2="ΕΡΥΜΑΝΘΟΥ",S2,0)+IF(W2="ΕΡΥΜΑΝΘΟΥ",V2,0)+IF(Y2="ΕΡΥΜΑΝΘΟΥ",X2,0)</f>
        <v>50.5</v>
      </c>
      <c r="AE2" s="13">
        <f>Z2+IF(O2="ΚΑΛΑΒΡΥΤΩΝ",4,0)+IF(Q2="ΚΑΛΑΒΡΥΤΩΝ",10,0)+IF(T2="ΚΑΛΑΒΡΥΤΩΝ",S2,0)+IF(W2="ΚΑΛΑΒΡΥΤΩΝ",V2,0)+IF(Y2="ΚΑΛΑΒΡΥΤΩΝ",X2,0)</f>
        <v>50.5</v>
      </c>
      <c r="AF2" s="14"/>
      <c r="AG2" s="12" t="s">
        <v>41</v>
      </c>
      <c r="AH2" s="15" t="s">
        <v>42</v>
      </c>
      <c r="AI2" s="16"/>
      <c r="AJ2" s="16"/>
      <c r="AK2" s="16"/>
    </row>
    <row r="3" spans="1:37" ht="15" customHeight="1">
      <c r="A3" s="5">
        <v>2</v>
      </c>
      <c r="B3" s="6" t="s">
        <v>52</v>
      </c>
      <c r="C3" s="6" t="s">
        <v>53</v>
      </c>
      <c r="D3" s="7">
        <v>0</v>
      </c>
      <c r="E3" s="8" t="s">
        <v>38</v>
      </c>
      <c r="F3" s="5">
        <v>176331</v>
      </c>
      <c r="G3" s="5" t="s">
        <v>39</v>
      </c>
      <c r="H3" s="5">
        <v>23</v>
      </c>
      <c r="I3" s="5">
        <v>2</v>
      </c>
      <c r="J3" s="5">
        <v>20</v>
      </c>
      <c r="K3" s="9">
        <v>31.5</v>
      </c>
      <c r="L3" s="5">
        <v>4</v>
      </c>
      <c r="M3" s="5">
        <v>5</v>
      </c>
      <c r="N3" s="5">
        <v>4</v>
      </c>
      <c r="O3" s="18" t="s">
        <v>54</v>
      </c>
      <c r="P3" s="11">
        <v>10</v>
      </c>
      <c r="Q3" s="18" t="s">
        <v>54</v>
      </c>
      <c r="R3" s="11"/>
      <c r="S3" s="7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3">
        <f>K3+L3+M3+R3+U3</f>
        <v>40.5</v>
      </c>
      <c r="AA3" s="13">
        <f>Z3+IF(O3="ΠΑΤΡΕΩN",4,0)+IF(Q3="ΠΑΤΡΕΩN",10,0)+IF(T3="ΠΑΤΡΕΩN",S3,0)+IF(W3="ΠΑΤΡΕΩN",V3,0)+IF(Y3="ΠΑΤΡΕΩN",X3,0)</f>
        <v>40.5</v>
      </c>
      <c r="AB3" s="13">
        <f>Z3+IF(O3="ΑΙΓΙΑΛΕΙΑΣ",4,0)+IF(Q3="ΑΙΓΙΑΛΕΙΑΣ",10,0)+IF(T3="ΑΙΓΙΑΛΕΙΑΣ",S3,0)+IF(W3="ΑΙΓΙΑΛΕΙΑΣ",V3,0)+IF(Y3="ΑΙΓΙΑΛΕΙΑΣ",X3,0)</f>
        <v>40.5</v>
      </c>
      <c r="AC3" s="13">
        <f>Z3+IF(O3="ΔΥΤΙΚΗΣ ΑΧΑΪΑΣ",4,0)+IF(Q3="ΔΥΤΙΚΗΣ ΑΧΑΪΑΣ",10,0)+IF(T3="ΔΥΤΙΚΗΣ ΑΧΑΪΑΣ",S3,0)+IF(W3="ΔΥΤΙΚΗΣ ΑΧΑΪΑΣ",V3,0)+IF(Y3="ΔΥΤΙΚΗΣ ΑΧΑΪΑΣ",X3,0)</f>
        <v>54.5</v>
      </c>
      <c r="AD3" s="13">
        <f>Z3+IF(O3="ΕΡΥΜΑΝΘΟΥ",4,0)+IF(Q3="ΕΡΥΜΑΝΘΟΥ",10,0)+IF(T3="ΕΡΥΜΑΝΘΟΥ",S3,0)+IF(W3="ΕΡΥΜΑΝΘΟΥ",V3,0)+IF(Y3="ΕΡΥΜΑΝΘΟΥ",X3,0)</f>
        <v>40.5</v>
      </c>
      <c r="AE3" s="13">
        <f>Z3+IF(O3="ΚΑΛΑΒΡΥΤΩΝ",4,0)+IF(Q3="ΚΑΛΑΒΡΥΤΩΝ",10,0)+IF(T3="ΚΑΛΑΒΡΥΤΩΝ",S3,0)+IF(W3="ΚΑΛΑΒΡΥΤΩΝ",V3,0)+IF(Y3="ΚΑΛΑΒΡΥΤΩΝ",X3,0)</f>
        <v>40.5</v>
      </c>
      <c r="AF3" s="14"/>
      <c r="AG3" s="12" t="s">
        <v>41</v>
      </c>
      <c r="AH3" s="15" t="s">
        <v>42</v>
      </c>
      <c r="AI3" s="16"/>
      <c r="AJ3" s="16"/>
      <c r="AK3" s="16"/>
    </row>
    <row r="4" spans="1:37" ht="15" customHeight="1">
      <c r="A4" s="5">
        <v>3</v>
      </c>
      <c r="B4" s="6" t="s">
        <v>45</v>
      </c>
      <c r="C4" s="6" t="s">
        <v>46</v>
      </c>
      <c r="D4" s="7">
        <v>0</v>
      </c>
      <c r="E4" s="8" t="s">
        <v>38</v>
      </c>
      <c r="F4" s="5">
        <v>203020</v>
      </c>
      <c r="G4" s="5" t="s">
        <v>39</v>
      </c>
      <c r="H4" s="5">
        <v>17</v>
      </c>
      <c r="I4" s="5">
        <v>3</v>
      </c>
      <c r="J4" s="5">
        <v>3</v>
      </c>
      <c r="K4" s="9">
        <v>20.875</v>
      </c>
      <c r="L4" s="5">
        <v>4</v>
      </c>
      <c r="M4" s="5">
        <v>11</v>
      </c>
      <c r="N4" s="5">
        <v>0</v>
      </c>
      <c r="O4" s="11"/>
      <c r="P4" s="11">
        <v>10</v>
      </c>
      <c r="Q4" s="10" t="s">
        <v>40</v>
      </c>
      <c r="R4" s="11"/>
      <c r="S4" s="7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3">
        <f>K4+L4+M4+R4+U4</f>
        <v>35.875</v>
      </c>
      <c r="AA4" s="13">
        <f>Z4+IF(O4="ΠΑΤΡΕΩN",4,0)+IF(Q4="ΠΑΤΡΕΩN",10,0)+IF(T4="ΠΑΤΡΕΩN",S4,0)+IF(W4="ΠΑΤΡΕΩN",V4,0)+IF(Y4="ΠΑΤΡΕΩN",X4,0)</f>
        <v>45.875</v>
      </c>
      <c r="AB4" s="13">
        <f>Z4+IF(O4="ΑΙΓΙΑΛΕΙΑΣ",4,0)+IF(Q4="ΑΙΓΙΑΛΕΙΑΣ",10,0)+IF(T4="ΑΙΓΙΑΛΕΙΑΣ",S4,0)+IF(W4="ΑΙΓΙΑΛΕΙΑΣ",V4,0)+IF(Y4="ΑΙΓΙΑΛΕΙΑΣ",X4,0)</f>
        <v>35.875</v>
      </c>
      <c r="AC4" s="13">
        <f>Z4+IF(O4="ΔΥΤΙΚΗΣ ΑΧΑΪΑΣ",4,0)+IF(Q4="ΔΥΤΙΚΗΣ ΑΧΑΪΑΣ",10,0)+IF(T4="ΔΥΤΙΚΗΣ ΑΧΑΪΑΣ",S4,0)+IF(W4="ΔΥΤΙΚΗΣ ΑΧΑΪΑΣ",V4,0)+IF(Y4="ΔΥΤΙΚΗΣ ΑΧΑΪΑΣ",X4,0)</f>
        <v>35.875</v>
      </c>
      <c r="AD4" s="13">
        <f>Z4+IF(O4="ΕΡΥΜΑΝΘΟΥ",4,0)+IF(Q4="ΕΡΥΜΑΝΘΟΥ",10,0)+IF(T4="ΕΡΥΜΑΝΘΟΥ",S4,0)+IF(W4="ΕΡΥΜΑΝΘΟΥ",V4,0)+IF(Y4="ΕΡΥΜΑΝΘΟΥ",X4,0)</f>
        <v>35.875</v>
      </c>
      <c r="AE4" s="13">
        <f>Z4+IF(O4="ΚΑΛΑΒΡΥΤΩΝ",4,0)+IF(Q4="ΚΑΛΑΒΡΥΤΩΝ",10,0)+IF(T4="ΚΑΛΑΒΡΥΤΩΝ",S4,0)+IF(W4="ΚΑΛΑΒΡΥΤΩΝ",V4,0)+IF(Y4="ΚΑΛΑΒΡΥΤΩΝ",X4,0)</f>
        <v>35.875</v>
      </c>
      <c r="AF4" s="14"/>
      <c r="AG4" s="12" t="s">
        <v>41</v>
      </c>
      <c r="AH4" s="15" t="s">
        <v>42</v>
      </c>
      <c r="AI4" s="16"/>
      <c r="AJ4" s="16"/>
      <c r="AK4" s="16"/>
    </row>
    <row r="5" spans="1:37" ht="15" customHeight="1">
      <c r="A5" s="5">
        <v>4</v>
      </c>
      <c r="B5" s="6" t="s">
        <v>70</v>
      </c>
      <c r="C5" s="6" t="s">
        <v>44</v>
      </c>
      <c r="D5" s="7">
        <v>0</v>
      </c>
      <c r="E5" s="8" t="s">
        <v>38</v>
      </c>
      <c r="F5" s="5">
        <v>224041</v>
      </c>
      <c r="G5" s="5" t="s">
        <v>39</v>
      </c>
      <c r="H5" s="5">
        <v>11</v>
      </c>
      <c r="I5" s="5">
        <v>0</v>
      </c>
      <c r="J5" s="5">
        <v>2</v>
      </c>
      <c r="K5" s="9">
        <v>11.5</v>
      </c>
      <c r="L5" s="5">
        <v>4</v>
      </c>
      <c r="M5" s="5">
        <v>19</v>
      </c>
      <c r="N5" s="5">
        <v>4</v>
      </c>
      <c r="O5" s="10" t="s">
        <v>40</v>
      </c>
      <c r="P5" s="11">
        <v>10</v>
      </c>
      <c r="Q5" s="10" t="s">
        <v>40</v>
      </c>
      <c r="R5" s="11"/>
      <c r="S5" s="7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3">
        <f>K5+L5+M5+R5+U5</f>
        <v>34.5</v>
      </c>
      <c r="AA5" s="13">
        <f>Z5+IF(O5="ΠΑΤΡΕΩN",4,0)+IF(Q5="ΠΑΤΡΕΩN",10,0)+IF(T5="ΠΑΤΡΕΩN",S5,0)+IF(W5="ΠΑΤΡΕΩN",V5,0)+IF(Y5="ΠΑΤΡΕΩN",X5,0)</f>
        <v>48.5</v>
      </c>
      <c r="AB5" s="13">
        <f>Z5+IF(O5="ΑΙΓΙΑΛΕΙΑΣ",4,0)+IF(Q5="ΑΙΓΙΑΛΕΙΑΣ",10,0)+IF(T5="ΑΙΓΙΑΛΕΙΑΣ",S5,0)+IF(W5="ΑΙΓΙΑΛΕΙΑΣ",V5,0)+IF(Y5="ΑΙΓΙΑΛΕΙΑΣ",X5,0)</f>
        <v>34.5</v>
      </c>
      <c r="AC5" s="13">
        <f>Z5+IF(O5="ΔΥΤΙΚΗΣ ΑΧΑΪΑΣ",4,0)+IF(Q5="ΔΥΤΙΚΗΣ ΑΧΑΪΑΣ",10,0)+IF(T5="ΔΥΤΙΚΗΣ ΑΧΑΪΑΣ",S5,0)+IF(W5="ΔΥΤΙΚΗΣ ΑΧΑΪΑΣ",V5,0)+IF(Y5="ΔΥΤΙΚΗΣ ΑΧΑΪΑΣ",X5,0)</f>
        <v>34.5</v>
      </c>
      <c r="AD5" s="13">
        <f>Z5+IF(O5="ΕΡΥΜΑΝΘΟΥ",4,0)+IF(Q5="ΕΡΥΜΑΝΘΟΥ",10,0)+IF(T5="ΕΡΥΜΑΝΘΟΥ",S5,0)+IF(W5="ΕΡΥΜΑΝΘΟΥ",V5,0)+IF(Y5="ΕΡΥΜΑΝΘΟΥ",X5,0)</f>
        <v>34.5</v>
      </c>
      <c r="AE5" s="13">
        <f>Z5+IF(O5="ΚΑΛΑΒΡΥΤΩΝ",4,0)+IF(Q5="ΚΑΛΑΒΡΥΤΩΝ",10,0)+IF(T5="ΚΑΛΑΒΡΥΤΩΝ",S5,0)+IF(W5="ΚΑΛΑΒΡΥΤΩΝ",V5,0)+IF(Y5="ΚΑΛΑΒΡΥΤΩΝ",X5,0)</f>
        <v>34.5</v>
      </c>
      <c r="AF5" s="14"/>
      <c r="AG5" s="12" t="s">
        <v>41</v>
      </c>
      <c r="AH5" s="15" t="s">
        <v>42</v>
      </c>
      <c r="AI5" s="16"/>
      <c r="AJ5" s="16"/>
      <c r="AK5" s="16"/>
    </row>
    <row r="6" spans="1:37" ht="15" customHeight="1">
      <c r="A6" s="5">
        <v>5</v>
      </c>
      <c r="B6" s="6" t="s">
        <v>67</v>
      </c>
      <c r="C6" s="6" t="s">
        <v>44</v>
      </c>
      <c r="D6" s="7">
        <v>0</v>
      </c>
      <c r="E6" s="8" t="s">
        <v>38</v>
      </c>
      <c r="F6" s="5">
        <v>219145</v>
      </c>
      <c r="G6" s="5" t="s">
        <v>39</v>
      </c>
      <c r="H6" s="5">
        <v>10</v>
      </c>
      <c r="I6" s="5">
        <v>5</v>
      </c>
      <c r="J6" s="5">
        <v>16</v>
      </c>
      <c r="K6" s="9">
        <v>10.75</v>
      </c>
      <c r="L6" s="5">
        <v>4</v>
      </c>
      <c r="M6" s="5">
        <v>19</v>
      </c>
      <c r="N6" s="5">
        <v>0</v>
      </c>
      <c r="O6" s="11"/>
      <c r="P6" s="11">
        <v>0</v>
      </c>
      <c r="Q6" s="11"/>
      <c r="R6" s="11"/>
      <c r="S6" s="7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3">
        <f>K6+L6+M6+R6+U6</f>
        <v>33.75</v>
      </c>
      <c r="AA6" s="13">
        <f>Z6+IF(O6="ΠΑΤΡΕΩN",4,0)+IF(Q6="ΠΑΤΡΕΩN",10,0)+IF(T6="ΠΑΤΡΕΩN",S6,0)+IF(W6="ΠΑΤΡΕΩN",V6,0)+IF(Y6="ΠΑΤΡΕΩN",X6,0)</f>
        <v>33.75</v>
      </c>
      <c r="AB6" s="13">
        <f>Z6+IF(O6="ΑΙΓΙΑΛΕΙΑΣ",4,0)+IF(Q6="ΑΙΓΙΑΛΕΙΑΣ",10,0)+IF(T6="ΑΙΓΙΑΛΕΙΑΣ",S6,0)+IF(W6="ΑΙΓΙΑΛΕΙΑΣ",V6,0)+IF(Y6="ΑΙΓΙΑΛΕΙΑΣ",X6,0)</f>
        <v>33.75</v>
      </c>
      <c r="AC6" s="13">
        <f>Z6+IF(O6="ΔΥΤΙΚΗΣ ΑΧΑΪΑΣ",4,0)+IF(Q6="ΔΥΤΙΚΗΣ ΑΧΑΪΑΣ",10,0)+IF(T6="ΔΥΤΙΚΗΣ ΑΧΑΪΑΣ",S6,0)+IF(W6="ΔΥΤΙΚΗΣ ΑΧΑΪΑΣ",V6,0)+IF(Y6="ΔΥΤΙΚΗΣ ΑΧΑΪΑΣ",X6,0)</f>
        <v>33.75</v>
      </c>
      <c r="AD6" s="13">
        <f>Z6+IF(O6="ΕΡΥΜΑΝΘΟΥ",4,0)+IF(Q6="ΕΡΥΜΑΝΘΟΥ",10,0)+IF(T6="ΕΡΥΜΑΝΘΟΥ",S6,0)+IF(W6="ΕΡΥΜΑΝΘΟΥ",V6,0)+IF(Y6="ΕΡΥΜΑΝΘΟΥ",X6,0)</f>
        <v>33.75</v>
      </c>
      <c r="AE6" s="13">
        <f>Z6+IF(O6="ΚΑΛΑΒΡΥΤΩΝ",4,0)+IF(Q6="ΚΑΛΑΒΡΥΤΩΝ",10,0)+IF(T6="ΚΑΛΑΒΡΥΤΩΝ",S6,0)+IF(W6="ΚΑΛΑΒΡΥΤΩΝ",V6,0)+IF(Y6="ΚΑΛΑΒΡΥΤΩΝ",X6,0)</f>
        <v>33.75</v>
      </c>
      <c r="AF6" s="14"/>
      <c r="AG6" s="12" t="s">
        <v>41</v>
      </c>
      <c r="AH6" s="15" t="s">
        <v>42</v>
      </c>
      <c r="AI6" s="16"/>
      <c r="AJ6" s="16"/>
      <c r="AK6" s="16"/>
    </row>
    <row r="7" spans="1:37" ht="15" customHeight="1">
      <c r="A7" s="5">
        <v>6</v>
      </c>
      <c r="B7" s="6" t="s">
        <v>57</v>
      </c>
      <c r="C7" s="6" t="s">
        <v>58</v>
      </c>
      <c r="D7" s="7">
        <v>0</v>
      </c>
      <c r="E7" s="8" t="s">
        <v>38</v>
      </c>
      <c r="F7" s="5">
        <v>203087</v>
      </c>
      <c r="G7" s="5" t="s">
        <v>39</v>
      </c>
      <c r="H7" s="5">
        <v>14</v>
      </c>
      <c r="I7" s="5">
        <v>3</v>
      </c>
      <c r="J7" s="5">
        <v>6</v>
      </c>
      <c r="K7" s="9">
        <v>16.375</v>
      </c>
      <c r="L7" s="5">
        <v>4</v>
      </c>
      <c r="M7" s="5">
        <v>11</v>
      </c>
      <c r="N7" s="5">
        <v>4</v>
      </c>
      <c r="O7" s="10" t="s">
        <v>40</v>
      </c>
      <c r="P7" s="11">
        <v>10</v>
      </c>
      <c r="Q7" s="10" t="s">
        <v>40</v>
      </c>
      <c r="R7" s="11"/>
      <c r="S7" s="7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3">
        <f>K7+L7+M7+R7+U7</f>
        <v>31.375</v>
      </c>
      <c r="AA7" s="13">
        <f>Z7+IF(O7="ΠΑΤΡΕΩN",4,0)+IF(Q7="ΠΑΤΡΕΩN",10,0)+IF(T7="ΠΑΤΡΕΩN",S7,0)+IF(W7="ΠΑΤΡΕΩN",V7,0)+IF(Y7="ΠΑΤΡΕΩN",X7,0)</f>
        <v>45.375</v>
      </c>
      <c r="AB7" s="13">
        <f>Z7+IF(O7="ΑΙΓΙΑΛΕΙΑΣ",4,0)+IF(Q7="ΑΙΓΙΑΛΕΙΑΣ",10,0)+IF(T7="ΑΙΓΙΑΛΕΙΑΣ",S7,0)+IF(W7="ΑΙΓΙΑΛΕΙΑΣ",V7,0)+IF(Y7="ΑΙΓΙΑΛΕΙΑΣ",X7,0)</f>
        <v>31.375</v>
      </c>
      <c r="AC7" s="13">
        <f>Z7+IF(O7="ΔΥΤΙΚΗΣ ΑΧΑΪΑΣ",4,0)+IF(Q7="ΔΥΤΙΚΗΣ ΑΧΑΪΑΣ",10,0)+IF(T7="ΔΥΤΙΚΗΣ ΑΧΑΪΑΣ",S7,0)+IF(W7="ΔΥΤΙΚΗΣ ΑΧΑΪΑΣ",V7,0)+IF(Y7="ΔΥΤΙΚΗΣ ΑΧΑΪΑΣ",X7,0)</f>
        <v>31.375</v>
      </c>
      <c r="AD7" s="13">
        <f>Z7+IF(O7="ΕΡΥΜΑΝΘΟΥ",4,0)+IF(Q7="ΕΡΥΜΑΝΘΟΥ",10,0)+IF(T7="ΕΡΥΜΑΝΘΟΥ",S7,0)+IF(W7="ΕΡΥΜΑΝΘΟΥ",V7,0)+IF(Y7="ΕΡΥΜΑΝΘΟΥ",X7,0)</f>
        <v>31.375</v>
      </c>
      <c r="AE7" s="13">
        <f>Z7+IF(O7="ΚΑΛΑΒΡΥΤΩΝ",4,0)+IF(Q7="ΚΑΛΑΒΡΥΤΩΝ",10,0)+IF(T7="ΚΑΛΑΒΡΥΤΩΝ",S7,0)+IF(W7="ΚΑΛΑΒΡΥΤΩΝ",V7,0)+IF(Y7="ΚΑΛΑΒΡΥΤΩΝ",X7,0)</f>
        <v>31.375</v>
      </c>
      <c r="AF7" s="14"/>
      <c r="AG7" s="12" t="s">
        <v>41</v>
      </c>
      <c r="AH7" s="15" t="s">
        <v>42</v>
      </c>
      <c r="AI7" s="16"/>
      <c r="AJ7" s="16"/>
      <c r="AK7" s="16"/>
    </row>
    <row r="8" spans="1:37" ht="15" customHeight="1">
      <c r="A8" s="5">
        <v>7</v>
      </c>
      <c r="B8" s="6" t="s">
        <v>66</v>
      </c>
      <c r="C8" s="6" t="s">
        <v>62</v>
      </c>
      <c r="D8" s="7">
        <v>0</v>
      </c>
      <c r="E8" s="8" t="s">
        <v>38</v>
      </c>
      <c r="F8" s="5">
        <v>219144</v>
      </c>
      <c r="G8" s="5" t="s">
        <v>39</v>
      </c>
      <c r="H8" s="5">
        <v>13</v>
      </c>
      <c r="I8" s="5">
        <v>11</v>
      </c>
      <c r="J8" s="5">
        <v>2</v>
      </c>
      <c r="K8" s="9">
        <v>15.875</v>
      </c>
      <c r="L8" s="5">
        <v>4</v>
      </c>
      <c r="M8" s="5">
        <v>11</v>
      </c>
      <c r="N8" s="5">
        <v>4</v>
      </c>
      <c r="O8" s="10" t="s">
        <v>40</v>
      </c>
      <c r="P8" s="11">
        <v>10</v>
      </c>
      <c r="Q8" s="10" t="s">
        <v>40</v>
      </c>
      <c r="R8" s="11"/>
      <c r="S8" s="7">
        <v>0</v>
      </c>
      <c r="T8" s="12">
        <v>0</v>
      </c>
      <c r="U8" s="12">
        <v>0</v>
      </c>
      <c r="V8" s="12">
        <v>3</v>
      </c>
      <c r="W8" s="15" t="s">
        <v>40</v>
      </c>
      <c r="X8" s="12">
        <v>0</v>
      </c>
      <c r="Y8" s="12">
        <v>0</v>
      </c>
      <c r="Z8" s="13">
        <f>K8+L8+M8+R8+U8</f>
        <v>30.875</v>
      </c>
      <c r="AA8" s="13">
        <f>Z8+IF(O8="ΠΑΤΡΕΩN",4,0)+IF(Q8="ΠΑΤΡΕΩN",10,0)+IF(T8="ΠΑΤΡΕΩN",S8,0)+IF(W8="ΠΑΤΡΕΩN",V8,0)+IF(Y8="ΠΑΤΡΕΩN",X8,0)</f>
        <v>47.875</v>
      </c>
      <c r="AB8" s="13">
        <f>Z8+IF(O8="ΑΙΓΙΑΛΕΙΑΣ",4,0)+IF(Q8="ΑΙΓΙΑΛΕΙΑΣ",10,0)+IF(T8="ΑΙΓΙΑΛΕΙΑΣ",S8,0)+IF(W8="ΑΙΓΙΑΛΕΙΑΣ",V8,0)+IF(Y8="ΑΙΓΙΑΛΕΙΑΣ",X8,0)</f>
        <v>30.875</v>
      </c>
      <c r="AC8" s="13">
        <f>Z8+IF(O8="ΔΥΤΙΚΗΣ ΑΧΑΪΑΣ",4,0)+IF(Q8="ΔΥΤΙΚΗΣ ΑΧΑΪΑΣ",10,0)+IF(T8="ΔΥΤΙΚΗΣ ΑΧΑΪΑΣ",S8,0)+IF(W8="ΔΥΤΙΚΗΣ ΑΧΑΪΑΣ",V8,0)+IF(Y8="ΔΥΤΙΚΗΣ ΑΧΑΪΑΣ",X8,0)</f>
        <v>30.875</v>
      </c>
      <c r="AD8" s="13">
        <f>Z8+IF(O8="ΕΡΥΜΑΝΘΟΥ",4,0)+IF(Q8="ΕΡΥΜΑΝΘΟΥ",10,0)+IF(T8="ΕΡΥΜΑΝΘΟΥ",S8,0)+IF(W8="ΕΡΥΜΑΝΘΟΥ",V8,0)+IF(Y8="ΕΡΥΜΑΝΘΟΥ",X8,0)</f>
        <v>30.875</v>
      </c>
      <c r="AE8" s="13">
        <f>Z8+IF(O8="ΚΑΛΑΒΡΥΤΩΝ",4,0)+IF(Q8="ΚΑΛΑΒΡΥΤΩΝ",10,0)+IF(T8="ΚΑΛΑΒΡΥΤΩΝ",S8,0)+IF(W8="ΚΑΛΑΒΡΥΤΩΝ",V8,0)+IF(Y8="ΚΑΛΑΒΡΥΤΩΝ",X8,0)</f>
        <v>30.875</v>
      </c>
      <c r="AF8" s="14"/>
      <c r="AG8" s="12" t="s">
        <v>41</v>
      </c>
      <c r="AH8" s="15" t="s">
        <v>42</v>
      </c>
      <c r="AI8" s="16"/>
      <c r="AJ8" s="16"/>
      <c r="AK8" s="16"/>
    </row>
    <row r="9" spans="1:37" ht="15" customHeight="1">
      <c r="A9" s="5">
        <v>8</v>
      </c>
      <c r="B9" s="6" t="s">
        <v>36</v>
      </c>
      <c r="C9" s="6" t="s">
        <v>37</v>
      </c>
      <c r="D9" s="7">
        <v>0</v>
      </c>
      <c r="E9" s="8" t="s">
        <v>38</v>
      </c>
      <c r="F9" s="5">
        <v>223856</v>
      </c>
      <c r="G9" s="5" t="s">
        <v>39</v>
      </c>
      <c r="H9" s="5">
        <v>13</v>
      </c>
      <c r="I9" s="5">
        <v>2</v>
      </c>
      <c r="J9" s="5">
        <v>26</v>
      </c>
      <c r="K9" s="9">
        <v>14.875</v>
      </c>
      <c r="L9" s="5">
        <v>4</v>
      </c>
      <c r="M9" s="5">
        <v>11</v>
      </c>
      <c r="N9" s="5">
        <v>4</v>
      </c>
      <c r="O9" s="10" t="s">
        <v>40</v>
      </c>
      <c r="P9" s="11">
        <v>10</v>
      </c>
      <c r="Q9" s="10" t="s">
        <v>40</v>
      </c>
      <c r="R9" s="11"/>
      <c r="S9" s="7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3">
        <f>K9+L9+M9+R9+U9</f>
        <v>29.875</v>
      </c>
      <c r="AA9" s="13">
        <f>Z9+IF(O9="ΠΑΤΡΕΩN",4,0)+IF(Q9="ΠΑΤΡΕΩN",10,0)+IF(T9="ΠΑΤΡΕΩN",S9,0)+IF(W9="ΠΑΤΡΕΩN",V9,0)+IF(Y9="ΠΑΤΡΕΩN",X9,0)</f>
        <v>43.875</v>
      </c>
      <c r="AB9" s="13">
        <f>Z9+IF(O9="ΑΙΓΙΑΛΕΙΑΣ",4,0)+IF(Q9="ΑΙΓΙΑΛΕΙΑΣ",10,0)+IF(T9="ΑΙΓΙΑΛΕΙΑΣ",S9,0)+IF(W9="ΑΙΓΙΑΛΕΙΑΣ",V9,0)+IF(Y9="ΑΙΓΙΑΛΕΙΑΣ",X9,0)</f>
        <v>29.875</v>
      </c>
      <c r="AC9" s="13">
        <f>Z9+IF(O9="ΔΥΤΙΚΗΣ ΑΧΑΪΑΣ",4,0)+IF(Q9="ΔΥΤΙΚΗΣ ΑΧΑΪΑΣ",10,0)+IF(T9="ΔΥΤΙΚΗΣ ΑΧΑΪΑΣ",S9,0)+IF(W9="ΔΥΤΙΚΗΣ ΑΧΑΪΑΣ",V9,0)+IF(Y9="ΔΥΤΙΚΗΣ ΑΧΑΪΑΣ",X9,0)</f>
        <v>29.875</v>
      </c>
      <c r="AD9" s="13">
        <f>Z9+IF(O9="ΕΡΥΜΑΝΘΟΥ",4,0)+IF(Q9="ΕΡΥΜΑΝΘΟΥ",10,0)+IF(T9="ΕΡΥΜΑΝΘΟΥ",S9,0)+IF(W9="ΕΡΥΜΑΝΘΟΥ",V9,0)+IF(Y9="ΕΡΥΜΑΝΘΟΥ",X9,0)</f>
        <v>29.875</v>
      </c>
      <c r="AE9" s="13">
        <f>Z9+IF(O9="ΚΑΛΑΒΡΥΤΩΝ",4,0)+IF(Q9="ΚΑΛΑΒΡΥΤΩΝ",10,0)+IF(T9="ΚΑΛΑΒΡΥΤΩΝ",S9,0)+IF(W9="ΚΑΛΑΒΡΥΤΩΝ",V9,0)+IF(Y9="ΚΑΛΑΒΡΥΤΩΝ",X9,0)</f>
        <v>29.875</v>
      </c>
      <c r="AF9" s="14"/>
      <c r="AG9" s="12" t="s">
        <v>41</v>
      </c>
      <c r="AH9" s="15" t="s">
        <v>42</v>
      </c>
      <c r="AI9" s="16"/>
      <c r="AJ9" s="16"/>
      <c r="AK9" s="16"/>
    </row>
    <row r="10" spans="1:37" ht="15" customHeight="1">
      <c r="A10" s="5">
        <v>9</v>
      </c>
      <c r="B10" s="6" t="s">
        <v>55</v>
      </c>
      <c r="C10" s="6" t="s">
        <v>56</v>
      </c>
      <c r="D10" s="7">
        <v>0</v>
      </c>
      <c r="E10" s="8" t="s">
        <v>38</v>
      </c>
      <c r="F10" s="5">
        <v>219060</v>
      </c>
      <c r="G10" s="5" t="s">
        <v>39</v>
      </c>
      <c r="H10" s="5">
        <v>11</v>
      </c>
      <c r="I10" s="5">
        <v>0</v>
      </c>
      <c r="J10" s="5">
        <v>15</v>
      </c>
      <c r="K10" s="9">
        <v>11.625</v>
      </c>
      <c r="L10" s="5">
        <v>4</v>
      </c>
      <c r="M10" s="5">
        <v>11</v>
      </c>
      <c r="N10" s="5">
        <v>4</v>
      </c>
      <c r="O10" s="10" t="s">
        <v>40</v>
      </c>
      <c r="P10" s="11">
        <v>10</v>
      </c>
      <c r="Q10" s="10" t="s">
        <v>40</v>
      </c>
      <c r="R10" s="11"/>
      <c r="S10" s="7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3">
        <f>K10+L10+M10+R10+U10</f>
        <v>26.625</v>
      </c>
      <c r="AA10" s="13">
        <f>Z10+IF(O10="ΠΑΤΡΕΩN",4,0)+IF(Q10="ΠΑΤΡΕΩN",10,0)+IF(T10="ΠΑΤΡΕΩN",S10,0)+IF(W10="ΠΑΤΡΕΩN",V10,0)+IF(Y10="ΠΑΤΡΕΩN",X10,0)</f>
        <v>40.625</v>
      </c>
      <c r="AB10" s="13">
        <f>Z10+IF(O10="ΑΙΓΙΑΛΕΙΑΣ",4,0)+IF(Q10="ΑΙΓΙΑΛΕΙΑΣ",10,0)+IF(T10="ΑΙΓΙΑΛΕΙΑΣ",S10,0)+IF(W10="ΑΙΓΙΑΛΕΙΑΣ",V10,0)+IF(Y10="ΑΙΓΙΑΛΕΙΑΣ",X10,0)</f>
        <v>26.625</v>
      </c>
      <c r="AC10" s="13">
        <f>Z10+IF(O10="ΔΥΤΙΚΗΣ ΑΧΑΪΑΣ",4,0)+IF(Q10="ΔΥΤΙΚΗΣ ΑΧΑΪΑΣ",10,0)+IF(T10="ΔΥΤΙΚΗΣ ΑΧΑΪΑΣ",S10,0)+IF(W10="ΔΥΤΙΚΗΣ ΑΧΑΪΑΣ",V10,0)+IF(Y10="ΔΥΤΙΚΗΣ ΑΧΑΪΑΣ",X10,0)</f>
        <v>26.625</v>
      </c>
      <c r="AD10" s="13">
        <f>Z10+IF(O10="ΕΡΥΜΑΝΘΟΥ",4,0)+IF(Q10="ΕΡΥΜΑΝΘΟΥ",10,0)+IF(T10="ΕΡΥΜΑΝΘΟΥ",S10,0)+IF(W10="ΕΡΥΜΑΝΘΟΥ",V10,0)+IF(Y10="ΕΡΥΜΑΝΘΟΥ",X10,0)</f>
        <v>26.625</v>
      </c>
      <c r="AE10" s="13">
        <f>Z10+IF(O10="ΚΑΛΑΒΡΥΤΩΝ",4,0)+IF(Q10="ΚΑΛΑΒΡΥΤΩΝ",10,0)+IF(T10="ΚΑΛΑΒΡΥΤΩΝ",S10,0)+IF(W10="ΚΑΛΑΒΡΥΤΩΝ",V10,0)+IF(Y10="ΚΑΛΑΒΡΥΤΩΝ",X10,0)</f>
        <v>26.625</v>
      </c>
      <c r="AF10" s="14"/>
      <c r="AG10" s="12" t="s">
        <v>41</v>
      </c>
      <c r="AH10" s="15" t="s">
        <v>42</v>
      </c>
      <c r="AI10" s="16"/>
      <c r="AJ10" s="16"/>
      <c r="AK10" s="16"/>
    </row>
    <row r="11" spans="1:37" ht="15" customHeight="1">
      <c r="A11" s="5">
        <v>10</v>
      </c>
      <c r="B11" s="6" t="s">
        <v>50</v>
      </c>
      <c r="C11" s="6" t="s">
        <v>51</v>
      </c>
      <c r="D11" s="7">
        <v>0</v>
      </c>
      <c r="E11" s="8" t="s">
        <v>38</v>
      </c>
      <c r="F11" s="5">
        <v>210688</v>
      </c>
      <c r="G11" s="5" t="s">
        <v>39</v>
      </c>
      <c r="H11" s="5">
        <v>12</v>
      </c>
      <c r="I11" s="5">
        <v>10</v>
      </c>
      <c r="J11" s="5">
        <v>28</v>
      </c>
      <c r="K11" s="9">
        <v>14.375</v>
      </c>
      <c r="L11" s="5">
        <v>4</v>
      </c>
      <c r="M11" s="5">
        <v>5</v>
      </c>
      <c r="N11" s="5">
        <v>4</v>
      </c>
      <c r="O11" s="10" t="s">
        <v>40</v>
      </c>
      <c r="P11" s="11">
        <v>10</v>
      </c>
      <c r="Q11" s="10" t="s">
        <v>40</v>
      </c>
      <c r="R11" s="11"/>
      <c r="S11" s="7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3">
        <f>K11+L11+M11+R11+U11</f>
        <v>23.375</v>
      </c>
      <c r="AA11" s="13">
        <f>Z11+IF(O11="ΠΑΤΡΕΩN",4,0)+IF(Q11="ΠΑΤΡΕΩN",10,0)+IF(T11="ΠΑΤΡΕΩN",S11,0)+IF(W11="ΠΑΤΡΕΩN",V11,0)+IF(Y11="ΠΑΤΡΕΩN",X11,0)</f>
        <v>37.375</v>
      </c>
      <c r="AB11" s="13">
        <f>Z11+IF(O11="ΑΙΓΙΑΛΕΙΑΣ",4,0)+IF(Q11="ΑΙΓΙΑΛΕΙΑΣ",10,0)+IF(T11="ΑΙΓΙΑΛΕΙΑΣ",S11,0)+IF(W11="ΑΙΓΙΑΛΕΙΑΣ",V11,0)+IF(Y11="ΑΙΓΙΑΛΕΙΑΣ",X11,0)</f>
        <v>23.375</v>
      </c>
      <c r="AC11" s="13">
        <f>Z11+IF(O11="ΔΥΤΙΚΗΣ ΑΧΑΪΑΣ",4,0)+IF(Q11="ΔΥΤΙΚΗΣ ΑΧΑΪΑΣ",10,0)+IF(T11="ΔΥΤΙΚΗΣ ΑΧΑΪΑΣ",S11,0)+IF(W11="ΔΥΤΙΚΗΣ ΑΧΑΪΑΣ",V11,0)+IF(Y11="ΔΥΤΙΚΗΣ ΑΧΑΪΑΣ",X11,0)</f>
        <v>23.375</v>
      </c>
      <c r="AD11" s="13">
        <f>Z11+IF(O11="ΕΡΥΜΑΝΘΟΥ",4,0)+IF(Q11="ΕΡΥΜΑΝΘΟΥ",10,0)+IF(T11="ΕΡΥΜΑΝΘΟΥ",S11,0)+IF(W11="ΕΡΥΜΑΝΘΟΥ",V11,0)+IF(Y11="ΕΡΥΜΑΝΘΟΥ",X11,0)</f>
        <v>23.375</v>
      </c>
      <c r="AE11" s="13">
        <f>Z11+IF(O11="ΚΑΛΑΒΡΥΤΩΝ",4,0)+IF(Q11="ΚΑΛΑΒΡΥΤΩΝ",10,0)+IF(T11="ΚΑΛΑΒΡΥΤΩΝ",S11,0)+IF(W11="ΚΑΛΑΒΡΥΤΩΝ",V11,0)+IF(Y11="ΚΑΛΑΒΡΥΤΩΝ",X11,0)</f>
        <v>23.375</v>
      </c>
      <c r="AF11" s="14"/>
      <c r="AG11" s="12" t="s">
        <v>41</v>
      </c>
      <c r="AH11" s="15" t="s">
        <v>42</v>
      </c>
      <c r="AI11" s="16"/>
      <c r="AJ11" s="16"/>
      <c r="AK11" s="16"/>
    </row>
    <row r="12" spans="1:37" ht="15" customHeight="1">
      <c r="A12" s="5">
        <v>11</v>
      </c>
      <c r="B12" s="6" t="s">
        <v>47</v>
      </c>
      <c r="C12" s="6" t="s">
        <v>48</v>
      </c>
      <c r="D12" s="7">
        <v>0</v>
      </c>
      <c r="E12" s="8" t="s">
        <v>38</v>
      </c>
      <c r="F12" s="5">
        <v>219017</v>
      </c>
      <c r="G12" s="5" t="s">
        <v>39</v>
      </c>
      <c r="H12" s="5">
        <v>12</v>
      </c>
      <c r="I12" s="5">
        <v>7</v>
      </c>
      <c r="J12" s="5">
        <v>11</v>
      </c>
      <c r="K12" s="9">
        <v>13.875</v>
      </c>
      <c r="L12" s="5">
        <v>4</v>
      </c>
      <c r="M12" s="5">
        <v>5</v>
      </c>
      <c r="N12" s="5">
        <v>4</v>
      </c>
      <c r="O12" s="17" t="s">
        <v>49</v>
      </c>
      <c r="P12" s="11">
        <v>10</v>
      </c>
      <c r="Q12" s="17" t="s">
        <v>49</v>
      </c>
      <c r="R12" s="11"/>
      <c r="S12" s="7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3">
        <f>K12+L12+M12+R12+U12</f>
        <v>22.875</v>
      </c>
      <c r="AA12" s="13">
        <f>Z12+IF(O12="ΠΑΤΡΕΩN",4,0)+IF(Q12="ΠΑΤΡΕΩN",10,0)+IF(T12="ΠΑΤΡΕΩN",S12,0)+IF(W12="ΠΑΤΡΕΩN",V12,0)+IF(Y12="ΠΑΤΡΕΩN",X12,0)</f>
        <v>22.875</v>
      </c>
      <c r="AB12" s="13">
        <f>Z12+IF(O12="ΑΙΓΙΑΛΕΙΑΣ",4,0)+IF(Q12="ΑΙΓΙΑΛΕΙΑΣ",10,0)+IF(T12="ΑΙΓΙΑΛΕΙΑΣ",S12,0)+IF(W12="ΑΙΓΙΑΛΕΙΑΣ",V12,0)+IF(Y12="ΑΙΓΙΑΛΕΙΑΣ",X12,0)</f>
        <v>36.875</v>
      </c>
      <c r="AC12" s="13">
        <f>Z12+IF(O12="ΔΥΤΙΚΗΣ ΑΧΑΪΑΣ",4,0)+IF(Q12="ΔΥΤΙΚΗΣ ΑΧΑΪΑΣ",10,0)+IF(T12="ΔΥΤΙΚΗΣ ΑΧΑΪΑΣ",S12,0)+IF(W12="ΔΥΤΙΚΗΣ ΑΧΑΪΑΣ",V12,0)+IF(Y12="ΔΥΤΙΚΗΣ ΑΧΑΪΑΣ",X12,0)</f>
        <v>22.875</v>
      </c>
      <c r="AD12" s="13">
        <f>Z12+IF(O12="ΕΡΥΜΑΝΘΟΥ",4,0)+IF(Q12="ΕΡΥΜΑΝΘΟΥ",10,0)+IF(T12="ΕΡΥΜΑΝΘΟΥ",S12,0)+IF(W12="ΕΡΥΜΑΝΘΟΥ",V12,0)+IF(Y12="ΕΡΥΜΑΝΘΟΥ",X12,0)</f>
        <v>22.875</v>
      </c>
      <c r="AE12" s="13">
        <f>Z12+IF(O12="ΚΑΛΑΒΡΥΤΩΝ",4,0)+IF(Q12="ΚΑΛΑΒΡΥΤΩΝ",10,0)+IF(T12="ΚΑΛΑΒΡΥΤΩΝ",S12,0)+IF(W12="ΚΑΛΑΒΡΥΤΩΝ",V12,0)+IF(Y12="ΚΑΛΑΒΡΥΤΩΝ",X12,0)</f>
        <v>22.875</v>
      </c>
      <c r="AF12" s="14"/>
      <c r="AG12" s="12" t="s">
        <v>41</v>
      </c>
      <c r="AH12" s="15" t="s">
        <v>42</v>
      </c>
      <c r="AI12" s="16"/>
      <c r="AJ12" s="16"/>
      <c r="AK12" s="16"/>
    </row>
    <row r="13" spans="1:37" ht="15" customHeight="1">
      <c r="A13" s="5">
        <v>12</v>
      </c>
      <c r="B13" s="6" t="s">
        <v>61</v>
      </c>
      <c r="C13" s="6" t="s">
        <v>62</v>
      </c>
      <c r="D13" s="7">
        <v>0</v>
      </c>
      <c r="E13" s="8" t="s">
        <v>38</v>
      </c>
      <c r="F13" s="5">
        <v>223992</v>
      </c>
      <c r="G13" s="5" t="s">
        <v>39</v>
      </c>
      <c r="H13" s="5">
        <v>10</v>
      </c>
      <c r="I13" s="5">
        <v>10</v>
      </c>
      <c r="J13" s="5">
        <v>27</v>
      </c>
      <c r="K13" s="9">
        <v>11.375</v>
      </c>
      <c r="L13" s="5">
        <v>4</v>
      </c>
      <c r="M13" s="5">
        <v>5</v>
      </c>
      <c r="N13" s="5">
        <v>4</v>
      </c>
      <c r="O13" s="10" t="s">
        <v>40</v>
      </c>
      <c r="P13" s="11">
        <v>10</v>
      </c>
      <c r="Q13" s="10" t="s">
        <v>63</v>
      </c>
      <c r="R13" s="11"/>
      <c r="S13" s="7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3">
        <f>K13+L13+M13+R13+U13</f>
        <v>20.375</v>
      </c>
      <c r="AA13" s="13">
        <f>Z13+IF(O13="ΠΑΤΡΕΩN",4,0)+IF(Q13="ΠΑΤΡΕΩN",10,0)+IF(T13="ΠΑΤΡΕΩN",S13,0)+IF(W13="ΠΑΤΡΕΩN",V13,0)+IF(Y13="ΠΑΤΡΕΩN",X13,0)</f>
        <v>24.375</v>
      </c>
      <c r="AB13" s="13">
        <f>Z13+IF(O13="ΑΙΓΙΑΛΕΙΑΣ",4,0)+IF(Q13="ΑΙΓΙΑΛΕΙΑΣ",10,0)+IF(T13="ΑΙΓΙΑΛΕΙΑΣ",S13,0)+IF(W13="ΑΙΓΙΑΛΕΙΑΣ",V13,0)+IF(Y13="ΑΙΓΙΑΛΕΙΑΣ",X13,0)</f>
        <v>20.375</v>
      </c>
      <c r="AC13" s="13">
        <f>Z13+IF(O13="ΔΥΤΙΚΗΣ ΑΧΑΪΑΣ",4,0)+IF(Q13="ΔΥΤΙΚΗΣ ΑΧΑΪΑΣ",10,0)+IF(T13="ΔΥΤΙΚΗΣ ΑΧΑΪΑΣ",S13,0)+IF(W13="ΔΥΤΙΚΗΣ ΑΧΑΪΑΣ",V13,0)+IF(Y13="ΔΥΤΙΚΗΣ ΑΧΑΪΑΣ",X13,0)</f>
        <v>20.375</v>
      </c>
      <c r="AD13" s="13">
        <f>Z13+IF(O13="ΕΡΥΜΑΝΘΟΥ",4,0)+IF(Q13="ΕΡΥΜΑΝΘΟΥ",10,0)+IF(T13="ΕΡΥΜΑΝΘΟΥ",S13,0)+IF(W13="ΕΡΥΜΑΝΘΟΥ",V13,0)+IF(Y13="ΕΡΥΜΑΝΘΟΥ",X13,0)</f>
        <v>20.375</v>
      </c>
      <c r="AE13" s="13">
        <f>Z13+IF(O13="ΚΑΛΑΒΡΥΤΩΝ",4,0)+IF(Q13="ΚΑΛΑΒΡΥΤΩΝ",10,0)+IF(T13="ΚΑΛΑΒΡΥΤΩΝ",S13,0)+IF(W13="ΚΑΛΑΒΡΥΤΩΝ",V13,0)+IF(Y13="ΚΑΛΑΒΡΥΤΩΝ",X13,0)</f>
        <v>30.375</v>
      </c>
      <c r="AF13" s="14"/>
      <c r="AG13" s="12" t="s">
        <v>41</v>
      </c>
      <c r="AH13" s="15" t="s">
        <v>42</v>
      </c>
      <c r="AI13" s="16"/>
      <c r="AJ13" s="16"/>
      <c r="AK13" s="16"/>
    </row>
    <row r="14" spans="1:37" ht="15" customHeight="1">
      <c r="A14" s="5">
        <v>13</v>
      </c>
      <c r="B14" s="6" t="s">
        <v>64</v>
      </c>
      <c r="C14" s="6" t="s">
        <v>65</v>
      </c>
      <c r="D14" s="7">
        <v>0</v>
      </c>
      <c r="E14" s="8" t="s">
        <v>38</v>
      </c>
      <c r="F14" s="5">
        <v>224002</v>
      </c>
      <c r="G14" s="5" t="s">
        <v>39</v>
      </c>
      <c r="H14" s="5">
        <v>10</v>
      </c>
      <c r="I14" s="5">
        <v>9</v>
      </c>
      <c r="J14" s="5">
        <v>8</v>
      </c>
      <c r="K14" s="9">
        <v>11.125</v>
      </c>
      <c r="L14" s="5">
        <v>4</v>
      </c>
      <c r="M14" s="5">
        <v>5</v>
      </c>
      <c r="N14" s="5">
        <v>4</v>
      </c>
      <c r="O14" s="10" t="s">
        <v>40</v>
      </c>
      <c r="P14" s="11">
        <v>10</v>
      </c>
      <c r="Q14" s="10" t="s">
        <v>40</v>
      </c>
      <c r="R14" s="11"/>
      <c r="S14" s="7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3">
        <f>K14+L14+M14+R14+U14</f>
        <v>20.125</v>
      </c>
      <c r="AA14" s="13">
        <f>Z14+IF(O14="ΠΑΤΡΕΩN",4,0)+IF(Q14="ΠΑΤΡΕΩN",10,0)+IF(T14="ΠΑΤΡΕΩN",S14,0)+IF(W14="ΠΑΤΡΕΩN",V14,0)+IF(Y14="ΠΑΤΡΕΩN",X14,0)</f>
        <v>34.125</v>
      </c>
      <c r="AB14" s="13">
        <f>Z14+IF(O14="ΑΙΓΙΑΛΕΙΑΣ",4,0)+IF(Q14="ΑΙΓΙΑΛΕΙΑΣ",10,0)+IF(T14="ΑΙΓΙΑΛΕΙΑΣ",S14,0)+IF(W14="ΑΙΓΙΑΛΕΙΑΣ",V14,0)+IF(Y14="ΑΙΓΙΑΛΕΙΑΣ",X14,0)</f>
        <v>20.125</v>
      </c>
      <c r="AC14" s="13">
        <f>Z14+IF(O14="ΔΥΤΙΚΗΣ ΑΧΑΪΑΣ",4,0)+IF(Q14="ΔΥΤΙΚΗΣ ΑΧΑΪΑΣ",10,0)+IF(T14="ΔΥΤΙΚΗΣ ΑΧΑΪΑΣ",S14,0)+IF(W14="ΔΥΤΙΚΗΣ ΑΧΑΪΑΣ",V14,0)+IF(Y14="ΔΥΤΙΚΗΣ ΑΧΑΪΑΣ",X14,0)</f>
        <v>20.125</v>
      </c>
      <c r="AD14" s="13">
        <f>Z14+IF(O14="ΕΡΥΜΑΝΘΟΥ",4,0)+IF(Q14="ΕΡΥΜΑΝΘΟΥ",10,0)+IF(T14="ΕΡΥΜΑΝΘΟΥ",S14,0)+IF(W14="ΕΡΥΜΑΝΘΟΥ",V14,0)+IF(Y14="ΕΡΥΜΑΝΘΟΥ",X14,0)</f>
        <v>20.125</v>
      </c>
      <c r="AE14" s="13">
        <f>Z14+IF(O14="ΚΑΛΑΒΡΥΤΩΝ",4,0)+IF(Q14="ΚΑΛΑΒΡΥΤΩΝ",10,0)+IF(T14="ΚΑΛΑΒΡΥΤΩΝ",S14,0)+IF(W14="ΚΑΛΑΒΡΥΤΩΝ",V14,0)+IF(Y14="ΚΑΛΑΒΡΥΤΩΝ",X14,0)</f>
        <v>20.125</v>
      </c>
      <c r="AF14" s="14"/>
      <c r="AG14" s="12" t="s">
        <v>41</v>
      </c>
      <c r="AH14" s="15" t="s">
        <v>42</v>
      </c>
      <c r="AI14" s="16"/>
      <c r="AJ14" s="16"/>
      <c r="AK14" s="16"/>
    </row>
    <row r="15" spans="1:37" ht="15" customHeight="1">
      <c r="A15" s="5">
        <v>14</v>
      </c>
      <c r="B15" s="6" t="s">
        <v>43</v>
      </c>
      <c r="C15" s="6" t="s">
        <v>44</v>
      </c>
      <c r="D15" s="7">
        <v>0</v>
      </c>
      <c r="E15" s="8" t="s">
        <v>38</v>
      </c>
      <c r="F15" s="5">
        <v>223876</v>
      </c>
      <c r="G15" s="5" t="s">
        <v>39</v>
      </c>
      <c r="H15" s="5">
        <v>10</v>
      </c>
      <c r="I15" s="5">
        <v>5</v>
      </c>
      <c r="J15" s="5">
        <v>26</v>
      </c>
      <c r="K15" s="9">
        <v>10.75</v>
      </c>
      <c r="L15" s="5">
        <v>4</v>
      </c>
      <c r="M15" s="5">
        <v>5</v>
      </c>
      <c r="N15" s="5">
        <v>4</v>
      </c>
      <c r="O15" s="10" t="s">
        <v>40</v>
      </c>
      <c r="P15" s="11">
        <v>10</v>
      </c>
      <c r="Q15" s="10" t="s">
        <v>40</v>
      </c>
      <c r="R15" s="11"/>
      <c r="S15" s="7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3">
        <f>K15+L15+M15+R15+U15</f>
        <v>19.75</v>
      </c>
      <c r="AA15" s="13">
        <f>Z15+IF(O15="ΠΑΤΡΕΩN",4,0)+IF(Q15="ΠΑΤΡΕΩN",10,0)+IF(T15="ΠΑΤΡΕΩN",S15,0)+IF(W15="ΠΑΤΡΕΩN",V15,0)+IF(Y15="ΠΑΤΡΕΩN",X15,0)</f>
        <v>33.75</v>
      </c>
      <c r="AB15" s="13">
        <f>Z15+IF(O15="ΑΙΓΙΑΛΕΙΑΣ",4,0)+IF(Q15="ΑΙΓΙΑΛΕΙΑΣ",10,0)+IF(T15="ΑΙΓΙΑΛΕΙΑΣ",S15,0)+IF(W15="ΑΙΓΙΑΛΕΙΑΣ",V15,0)+IF(Y15="ΑΙΓΙΑΛΕΙΑΣ",X15,0)</f>
        <v>19.75</v>
      </c>
      <c r="AC15" s="13">
        <f>Z15+IF(O15="ΔΥΤΙΚΗΣ ΑΧΑΪΑΣ",4,0)+IF(Q15="ΔΥΤΙΚΗΣ ΑΧΑΪΑΣ",10,0)+IF(T15="ΔΥΤΙΚΗΣ ΑΧΑΪΑΣ",S15,0)+IF(W15="ΔΥΤΙΚΗΣ ΑΧΑΪΑΣ",V15,0)+IF(Y15="ΔΥΤΙΚΗΣ ΑΧΑΪΑΣ",X15,0)</f>
        <v>19.75</v>
      </c>
      <c r="AD15" s="13">
        <f>Z15+IF(O15="ΕΡΥΜΑΝΘΟΥ",4,0)+IF(Q15="ΕΡΥΜΑΝΘΟΥ",10,0)+IF(T15="ΕΡΥΜΑΝΘΟΥ",S15,0)+IF(W15="ΕΡΥΜΑΝΘΟΥ",V15,0)+IF(Y15="ΕΡΥΜΑΝΘΟΥ",X15,0)</f>
        <v>19.75</v>
      </c>
      <c r="AE15" s="13">
        <f>Z15+IF(O15="ΚΑΛΑΒΡΥΤΩΝ",4,0)+IF(Q15="ΚΑΛΑΒΡΥΤΩΝ",10,0)+IF(T15="ΚΑΛΑΒΡΥΤΩΝ",S15,0)+IF(W15="ΚΑΛΑΒΡΥΤΩΝ",V15,0)+IF(Y15="ΚΑΛΑΒΡΥΤΩΝ",X15,0)</f>
        <v>19.75</v>
      </c>
      <c r="AF15" s="14"/>
      <c r="AG15" s="12" t="s">
        <v>41</v>
      </c>
      <c r="AH15" s="15" t="s">
        <v>42</v>
      </c>
      <c r="AI15" s="16"/>
      <c r="AJ15" s="16"/>
      <c r="AK15" s="16"/>
    </row>
    <row r="16" spans="1:37" ht="15" customHeight="1">
      <c r="A16" s="5">
        <v>15</v>
      </c>
      <c r="B16" s="6" t="s">
        <v>68</v>
      </c>
      <c r="C16" s="6" t="s">
        <v>69</v>
      </c>
      <c r="D16" s="7">
        <v>0</v>
      </c>
      <c r="E16" s="8" t="s">
        <v>38</v>
      </c>
      <c r="F16" s="5">
        <v>224039</v>
      </c>
      <c r="G16" s="5" t="s">
        <v>39</v>
      </c>
      <c r="H16" s="5">
        <v>10</v>
      </c>
      <c r="I16" s="5">
        <v>5</v>
      </c>
      <c r="J16" s="5">
        <v>28</v>
      </c>
      <c r="K16" s="9">
        <v>10.75</v>
      </c>
      <c r="L16" s="5">
        <v>4</v>
      </c>
      <c r="M16" s="5">
        <v>5</v>
      </c>
      <c r="N16" s="5">
        <v>4</v>
      </c>
      <c r="O16" s="10" t="s">
        <v>40</v>
      </c>
      <c r="P16" s="11">
        <v>10</v>
      </c>
      <c r="Q16" s="10" t="s">
        <v>40</v>
      </c>
      <c r="R16" s="11"/>
      <c r="S16" s="7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3">
        <f>K16+L16+M16+R16+U16</f>
        <v>19.75</v>
      </c>
      <c r="AA16" s="13">
        <f>Z16+IF(O16="ΠΑΤΡΕΩN",4,0)+IF(Q16="ΠΑΤΡΕΩN",10,0)+IF(T16="ΠΑΤΡΕΩN",S16,0)+IF(W16="ΠΑΤΡΕΩN",V16,0)+IF(Y16="ΠΑΤΡΕΩN",X16,0)</f>
        <v>33.75</v>
      </c>
      <c r="AB16" s="13">
        <f>Z16+IF(O16="ΑΙΓΙΑΛΕΙΑΣ",4,0)+IF(Q16="ΑΙΓΙΑΛΕΙΑΣ",10,0)+IF(T16="ΑΙΓΙΑΛΕΙΑΣ",S16,0)+IF(W16="ΑΙΓΙΑΛΕΙΑΣ",V16,0)+IF(Y16="ΑΙΓΙΑΛΕΙΑΣ",X16,0)</f>
        <v>19.75</v>
      </c>
      <c r="AC16" s="13">
        <f>Z16+IF(O16="ΔΥΤΙΚΗΣ ΑΧΑΪΑΣ",4,0)+IF(Q16="ΔΥΤΙΚΗΣ ΑΧΑΪΑΣ",10,0)+IF(T16="ΔΥΤΙΚΗΣ ΑΧΑΪΑΣ",S16,0)+IF(W16="ΔΥΤΙΚΗΣ ΑΧΑΪΑΣ",V16,0)+IF(Y16="ΔΥΤΙΚΗΣ ΑΧΑΪΑΣ",X16,0)</f>
        <v>19.75</v>
      </c>
      <c r="AD16" s="13">
        <f>Z16+IF(O16="ΕΡΥΜΑΝΘΟΥ",4,0)+IF(Q16="ΕΡΥΜΑΝΘΟΥ",10,0)+IF(T16="ΕΡΥΜΑΝΘΟΥ",S16,0)+IF(W16="ΕΡΥΜΑΝΘΟΥ",V16,0)+IF(Y16="ΕΡΥΜΑΝΘΟΥ",X16,0)</f>
        <v>19.75</v>
      </c>
      <c r="AE16" s="13">
        <f>Z16+IF(O16="ΚΑΛΑΒΡΥΤΩΝ",4,0)+IF(Q16="ΚΑΛΑΒΡΥΤΩΝ",10,0)+IF(T16="ΚΑΛΑΒΡΥΤΩΝ",S16,0)+IF(W16="ΚΑΛΑΒΡΥΤΩΝ",V16,0)+IF(Y16="ΚΑΛΑΒΡΥΤΩΝ",X16,0)</f>
        <v>19.75</v>
      </c>
      <c r="AF16" s="14"/>
      <c r="AG16" s="12" t="s">
        <v>41</v>
      </c>
      <c r="AH16" s="15" t="s">
        <v>42</v>
      </c>
      <c r="AI16" s="16"/>
      <c r="AJ16" s="16"/>
      <c r="AK16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A2:AE16">
    <sortCondition descending="1" ref="Z2:Z16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2018-08-28T11:48:16Z</dcterms:created>
  <dcterms:modified xsi:type="dcterms:W3CDTF">2018-08-28T13:10:50Z</dcterms:modified>
</cp:coreProperties>
</file>